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60" windowHeight="15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<sst xmlns="http://schemas.openxmlformats.org/spreadsheetml/2006/main" count="403" uniqueCount="86">
  <si>
    <r>
      <t xml:space="preserve">NOTE: </t>
    </r>
    <r>
      <rPr>
        <sz val="7"/>
        <color indexed="8"/>
        <rFont val="Geneva"/>
        <family val="0"/>
      </rPr>
      <t>Columns I, II and III are the same quantities, in different units for ease of measurement. Choose from the most convenient column.</t>
    </r>
  </si>
  <si>
    <t>I</t>
  </si>
  <si>
    <t>II</t>
  </si>
  <si>
    <t>III</t>
  </si>
  <si>
    <t>tsp</t>
  </si>
  <si>
    <t>lb</t>
  </si>
  <si>
    <t>tbsp</t>
  </si>
  <si>
    <t>cup</t>
  </si>
  <si>
    <t>SPANISH SAUSAGE</t>
  </si>
  <si>
    <t>ITALIAN SAUSAGE</t>
  </si>
  <si>
    <t>lbs</t>
  </si>
  <si>
    <t>cups</t>
  </si>
  <si>
    <t>cloves</t>
  </si>
  <si>
    <t>Ground pork</t>
  </si>
  <si>
    <t>Cayenne pepper</t>
  </si>
  <si>
    <t>Nutmeg</t>
  </si>
  <si>
    <t>Ground ginger</t>
  </si>
  <si>
    <t>Ground black pepper</t>
  </si>
  <si>
    <t>Crushed garlic cloves</t>
  </si>
  <si>
    <t>Raisins (dark &amp; white)</t>
  </si>
  <si>
    <t xml:space="preserve">Sugar </t>
  </si>
  <si>
    <t>Salt (Diamond Crystal)</t>
  </si>
  <si>
    <t>Fennel seeds</t>
  </si>
  <si>
    <t>Chopped parsley</t>
  </si>
  <si>
    <t>TABLEspoons</t>
  </si>
  <si>
    <t>TEAspoons</t>
  </si>
  <si>
    <t>clove(s)</t>
  </si>
  <si>
    <t>BREAKFAST SAUSAGE</t>
  </si>
  <si>
    <t>Summer savory</t>
  </si>
  <si>
    <t>Marjoram</t>
  </si>
  <si>
    <t>Powdered sage</t>
  </si>
  <si>
    <r>
      <t>Base</t>
    </r>
    <r>
      <rPr>
        <b/>
        <sz val="9"/>
        <color indexed="16"/>
        <rFont val="Geneva"/>
        <family val="0"/>
      </rPr>
      <t xml:space="preserve">   x</t>
    </r>
  </si>
  <si>
    <t>Thyme</t>
  </si>
  <si>
    <t>Paprika</t>
  </si>
  <si>
    <t>Cinnamon</t>
  </si>
  <si>
    <t>Ground cloves</t>
  </si>
  <si>
    <t>CHAURICE</t>
  </si>
  <si>
    <t>Cayenne</t>
  </si>
  <si>
    <t>Diced onions</t>
  </si>
  <si>
    <t>Parsley</t>
  </si>
  <si>
    <t>Bay leaves, crushed</t>
  </si>
  <si>
    <t>leaves</t>
  </si>
  <si>
    <t>Alsatian Xmas</t>
  </si>
  <si>
    <t>oz</t>
  </si>
  <si>
    <t>Linguica</t>
  </si>
  <si>
    <t>ounces</t>
  </si>
  <si>
    <t>quarts</t>
  </si>
  <si>
    <t>Ground pork, coarse-ground</t>
  </si>
  <si>
    <t>Sherry, dark, dry</t>
  </si>
  <si>
    <t>Sugar</t>
  </si>
  <si>
    <t>© 2001, SausageMania</t>
  </si>
  <si>
    <t>http://www.sausagemania.com</t>
  </si>
  <si>
    <t>SausageMania Spreadsheet</t>
  </si>
  <si>
    <t>Imported Hungarian Paprika</t>
  </si>
  <si>
    <t>Ground Allspice</t>
  </si>
  <si>
    <t>Boiled garlic cloves, mashed</t>
  </si>
  <si>
    <t>Fresh garlic cloves, crushed</t>
  </si>
  <si>
    <t>Ground back pepper</t>
  </si>
  <si>
    <t>White raisins</t>
  </si>
  <si>
    <t>HUNGARIAN RAISIN SAUSAGE</t>
  </si>
  <si>
    <t>ANDOUILLE</t>
  </si>
  <si>
    <t>Mace</t>
  </si>
  <si>
    <t>Garlic</t>
  </si>
  <si>
    <t>clove</t>
  </si>
  <si>
    <t>Sage</t>
  </si>
  <si>
    <t>Ground Bayleaf</t>
  </si>
  <si>
    <t xml:space="preserve">Smoked sweet paprika (optional) </t>
  </si>
  <si>
    <r>
      <t>INSTRUCTIONS</t>
    </r>
    <r>
      <rPr>
        <b/>
        <sz val="7"/>
        <color indexed="8"/>
        <rFont val="Geneva"/>
        <family val="0"/>
      </rPr>
      <t>:</t>
    </r>
    <r>
      <rPr>
        <sz val="7"/>
        <color indexed="8"/>
        <rFont val="Geneva"/>
        <family val="0"/>
      </rPr>
      <t xml:space="preserve"> Replace the </t>
    </r>
    <r>
      <rPr>
        <b/>
        <sz val="7"/>
        <color indexed="53"/>
        <rFont val="Geneva"/>
        <family val="0"/>
      </rPr>
      <t>ORANGE</t>
    </r>
    <r>
      <rPr>
        <b/>
        <sz val="7"/>
        <color indexed="8"/>
        <rFont val="Geneva"/>
        <family val="0"/>
      </rPr>
      <t xml:space="preserve"> </t>
    </r>
    <r>
      <rPr>
        <sz val="7"/>
        <color indexed="8"/>
        <rFont val="Geneva"/>
        <family val="0"/>
      </rPr>
      <t xml:space="preserve">numbers with the total poundage of your ground pork. Quantities of all other ingredients will be automatically calculated. </t>
    </r>
  </si>
  <si>
    <t>JOHN SIEBEL'S FRUIT SAUSAGE</t>
  </si>
  <si>
    <t>Pomegranate molasses</t>
  </si>
  <si>
    <t>Sun dried tomatoes, chopped</t>
  </si>
  <si>
    <t>Chipotle pepper</t>
  </si>
  <si>
    <t>Reduced apple cider</t>
  </si>
  <si>
    <t>Dried apricots, chopped</t>
  </si>
  <si>
    <t>Sichuan pepper</t>
  </si>
  <si>
    <t>Fish sauce (2 gtts/lb)</t>
  </si>
  <si>
    <t>NB: For variation, add 0.5-1.0 tsp red pepper flakes and 1 clove garlic to each 1 lb. of mix. Can also add sun dried tomatoes.</t>
  </si>
  <si>
    <t>Cups</t>
  </si>
  <si>
    <t xml:space="preserve"> </t>
  </si>
  <si>
    <t>ITALIAN PORCINI SAUSAGE</t>
  </si>
  <si>
    <t>Sun-dried tomatoes, chopped</t>
  </si>
  <si>
    <t>Fennel seed</t>
  </si>
  <si>
    <t>Parsley, Chopped</t>
  </si>
  <si>
    <t>POWDERED PORCINI MUSHROOMS</t>
  </si>
  <si>
    <t>Coarse salt (Diamond Crystal)</t>
  </si>
  <si>
    <t>Red Pepper Flakes (optional): 1/2 - 1 tsp per pound of mix.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</si>
</sst>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"/>
    <numFmt numFmtId="166" formatCode="0.000"/>
  </numFmts>
  <fonts count="5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u val="double"/>
      <sz val="9"/>
      <color indexed="16"/>
      <name val="Geneva"/>
      <family val="0"/>
    </font>
    <font>
      <b/>
      <sz val="9"/>
      <color indexed="16"/>
      <name val="Geneva"/>
      <family val="0"/>
    </font>
    <font>
      <u val="double"/>
      <sz val="9"/>
      <color indexed="16"/>
      <name val="Geneva"/>
      <family val="0"/>
    </font>
    <font>
      <sz val="9"/>
      <color indexed="16"/>
      <name val="Geneva"/>
      <family val="0"/>
    </font>
    <font>
      <u val="double"/>
      <sz val="9"/>
      <color indexed="53"/>
      <name val="Geneva"/>
      <family val="0"/>
    </font>
    <font>
      <sz val="9"/>
      <color indexed="8"/>
      <name val="Geneva"/>
      <family val="0"/>
    </font>
    <font>
      <b/>
      <sz val="7"/>
      <color indexed="16"/>
      <name val="Geneva"/>
      <family val="0"/>
    </font>
    <font>
      <b/>
      <sz val="7"/>
      <color indexed="8"/>
      <name val="Geneva"/>
      <family val="0"/>
    </font>
    <font>
      <sz val="7"/>
      <color indexed="8"/>
      <name val="Geneva"/>
      <family val="0"/>
    </font>
    <font>
      <b/>
      <sz val="7"/>
      <color indexed="53"/>
      <name val="Geneva"/>
      <family val="0"/>
    </font>
    <font>
      <b/>
      <u val="single"/>
      <sz val="12"/>
      <color indexed="12"/>
      <name val="Geneva"/>
      <family val="0"/>
    </font>
    <font>
      <b/>
      <u val="single"/>
      <sz val="12"/>
      <color indexed="48"/>
      <name val="Geneva"/>
      <family val="0"/>
    </font>
    <font>
      <b/>
      <u val="double"/>
      <sz val="14"/>
      <color indexed="16"/>
      <name val="Genev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37"/>
      <name val="Geneva"/>
      <family val="0"/>
    </font>
    <font>
      <sz val="9"/>
      <color indexed="37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800000"/>
      <name val="Geneva"/>
      <family val="0"/>
    </font>
    <font>
      <sz val="9"/>
      <color rgb="FF80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53" applyAlignment="1" applyProtection="1">
      <alignment horizontal="center"/>
      <protection/>
    </xf>
    <xf numFmtId="0" fontId="4" fillId="0" borderId="0" xfId="53" applyAlignment="1" applyProtection="1">
      <alignment horizontal="left"/>
      <protection/>
    </xf>
    <xf numFmtId="0" fontId="11" fillId="0" borderId="0" xfId="53" applyFont="1" applyAlignment="1" applyProtection="1">
      <alignment horizontal="center"/>
      <protection/>
    </xf>
    <xf numFmtId="164" fontId="4" fillId="0" borderId="0" xfId="53" applyNumberFormat="1" applyAlignment="1" applyProtection="1">
      <alignment horizontal="center"/>
      <protection/>
    </xf>
    <xf numFmtId="164" fontId="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" fontId="4" fillId="0" borderId="0" xfId="53" applyNumberFormat="1" applyAlignment="1" applyProtection="1">
      <alignment horizontal="center"/>
      <protection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10" fillId="0" borderId="0" xfId="0" applyNumberFormat="1" applyFont="1" applyAlignment="1">
      <alignment horizontal="left"/>
    </xf>
    <xf numFmtId="0" fontId="12" fillId="0" borderId="0" xfId="53" applyFont="1" applyAlignment="1" applyProtection="1">
      <alignment horizontal="left"/>
      <protection/>
    </xf>
    <xf numFmtId="0" fontId="16" fillId="0" borderId="0" xfId="53" applyFont="1" applyAlignment="1" applyProtection="1">
      <alignment horizontal="center"/>
      <protection/>
    </xf>
    <xf numFmtId="0" fontId="17" fillId="0" borderId="0" xfId="53" applyFont="1" applyAlignment="1" applyProtection="1">
      <alignment horizontal="center"/>
      <protection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56" fillId="0" borderId="0" xfId="0" applyFont="1" applyAlignment="1">
      <alignment/>
    </xf>
    <xf numFmtId="164" fontId="57" fillId="0" borderId="0" xfId="0" applyNumberFormat="1" applyFont="1" applyAlignment="1">
      <alignment/>
    </xf>
    <xf numFmtId="1" fontId="57" fillId="0" borderId="0" xfId="0" applyNumberFormat="1" applyFont="1" applyAlignment="1">
      <alignment/>
    </xf>
    <xf numFmtId="164" fontId="56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164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" fontId="1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4" fillId="0" borderId="0" xfId="53" applyNumberFormat="1" applyAlignment="1" applyProtection="1">
      <alignment horizontal="center"/>
      <protection/>
    </xf>
    <xf numFmtId="1" fontId="1" fillId="0" borderId="0" xfId="0" applyNumberFormat="1" applyFont="1" applyAlignment="1">
      <alignment horizontal="center"/>
    </xf>
    <xf numFmtId="1" fontId="12" fillId="0" borderId="0" xfId="53" applyNumberFormat="1" applyFont="1" applyAlignment="1" applyProtection="1">
      <alignment horizontal="left"/>
      <protection/>
    </xf>
    <xf numFmtId="1" fontId="4" fillId="0" borderId="0" xfId="53" applyNumberFormat="1" applyAlignment="1" applyProtection="1">
      <alignment horizontal="left"/>
      <protection/>
    </xf>
    <xf numFmtId="0" fontId="12" fillId="0" borderId="0" xfId="53" applyFont="1" applyAlignment="1" applyProtection="1">
      <alignment horizontal="left"/>
      <protection/>
    </xf>
    <xf numFmtId="0" fontId="4" fillId="0" borderId="0" xfId="53" applyAlignment="1" applyProtection="1">
      <alignment horizontal="left"/>
      <protection/>
    </xf>
    <xf numFmtId="1" fontId="12" fillId="0" borderId="0" xfId="53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175" zoomScaleNormal="175" workbookViewId="0" topLeftCell="A41">
      <selection activeCell="C41" sqref="C41"/>
    </sheetView>
  </sheetViews>
  <sheetFormatPr defaultColWidth="11.50390625" defaultRowHeight="12"/>
  <cols>
    <col min="1" max="1" width="26.625" style="1" customWidth="1"/>
    <col min="2" max="2" width="11.00390625" style="17" customWidth="1"/>
    <col min="3" max="3" width="8.125" style="16" customWidth="1"/>
    <col min="4" max="4" width="7.625" style="2" customWidth="1"/>
    <col min="5" max="5" width="13.00390625" style="3" customWidth="1"/>
    <col min="6" max="6" width="7.625" style="2" customWidth="1"/>
    <col min="7" max="7" width="13.625" style="1" customWidth="1"/>
    <col min="8" max="8" width="6.375" style="8" customWidth="1"/>
    <col min="9" max="9" width="13.375" style="0" customWidth="1"/>
  </cols>
  <sheetData>
    <row r="1" spans="1:9" ht="18">
      <c r="A1" s="39" t="s">
        <v>52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2" t="s">
        <v>50</v>
      </c>
      <c r="B2" s="42"/>
      <c r="C2" s="42"/>
      <c r="D2" s="42"/>
      <c r="E2" s="42"/>
      <c r="F2" s="42"/>
      <c r="G2" s="42"/>
      <c r="H2" s="42"/>
      <c r="I2" s="42"/>
    </row>
    <row r="3" spans="1:9" ht="12.75">
      <c r="A3" s="41" t="s">
        <v>51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11"/>
      <c r="B4" s="12"/>
      <c r="C4" s="15"/>
      <c r="D4" s="12"/>
      <c r="E4" s="9"/>
      <c r="F4" s="12"/>
      <c r="G4" s="9"/>
      <c r="H4" s="12"/>
      <c r="I4" s="9"/>
    </row>
    <row r="5" spans="1:9" ht="12.75">
      <c r="A5" s="43" t="s">
        <v>67</v>
      </c>
      <c r="B5" s="44"/>
      <c r="C5" s="44"/>
      <c r="D5" s="44"/>
      <c r="E5" s="44"/>
      <c r="F5" s="44"/>
      <c r="G5" s="44"/>
      <c r="H5" s="44"/>
      <c r="I5" s="44"/>
    </row>
    <row r="6" spans="1:9" ht="12.75">
      <c r="A6" s="47"/>
      <c r="B6" s="47"/>
      <c r="C6" s="47"/>
      <c r="D6" s="47"/>
      <c r="E6" s="47"/>
      <c r="F6" s="47"/>
      <c r="G6" s="47"/>
      <c r="H6" s="47"/>
      <c r="I6" s="47"/>
    </row>
    <row r="7" spans="1:9" ht="12.75">
      <c r="A7" s="45" t="s">
        <v>0</v>
      </c>
      <c r="B7" s="46"/>
      <c r="C7" s="46"/>
      <c r="D7" s="46"/>
      <c r="E7" s="46"/>
      <c r="F7" s="46"/>
      <c r="G7" s="46"/>
      <c r="H7" s="46"/>
      <c r="I7" s="46"/>
    </row>
    <row r="8" spans="1:9" ht="12.75">
      <c r="A8" s="23"/>
      <c r="B8" s="10"/>
      <c r="C8" s="10"/>
      <c r="D8" s="10"/>
      <c r="E8" s="10"/>
      <c r="F8" s="10"/>
      <c r="G8" s="10"/>
      <c r="H8" s="10"/>
      <c r="I8" s="10"/>
    </row>
    <row r="9" spans="1:9" ht="15.75">
      <c r="A9" s="23"/>
      <c r="B9" s="10"/>
      <c r="C9" s="10"/>
      <c r="D9" s="25" t="s">
        <v>1</v>
      </c>
      <c r="E9" s="10"/>
      <c r="F9" s="25" t="s">
        <v>2</v>
      </c>
      <c r="G9" s="10"/>
      <c r="H9" s="24" t="s">
        <v>3</v>
      </c>
      <c r="I9" s="10"/>
    </row>
    <row r="11" spans="1:9" ht="12.75">
      <c r="A11" s="4" t="s">
        <v>8</v>
      </c>
      <c r="B11" s="18" t="s">
        <v>31</v>
      </c>
      <c r="C11" s="22">
        <v>12</v>
      </c>
      <c r="D11" s="13"/>
      <c r="E11" s="5"/>
      <c r="F11" s="13"/>
      <c r="G11" s="4"/>
      <c r="H11" s="20"/>
      <c r="I11" s="6"/>
    </row>
    <row r="12" spans="1:9" s="6" customFormat="1" ht="12.75">
      <c r="A12" s="1" t="s">
        <v>13</v>
      </c>
      <c r="B12" s="19">
        <v>1</v>
      </c>
      <c r="C12" s="16" t="s">
        <v>5</v>
      </c>
      <c r="D12" s="2">
        <f>$C$11*B12</f>
        <v>12</v>
      </c>
      <c r="E12" s="3" t="s">
        <v>10</v>
      </c>
      <c r="F12" s="2">
        <f>D12</f>
        <v>12</v>
      </c>
      <c r="G12" s="1" t="s">
        <v>10</v>
      </c>
      <c r="H12" s="2">
        <f>F12</f>
        <v>12</v>
      </c>
      <c r="I12" s="1" t="s">
        <v>10</v>
      </c>
    </row>
    <row r="13" spans="1:9" ht="12.75">
      <c r="A13" s="1" t="s">
        <v>21</v>
      </c>
      <c r="B13" s="19">
        <v>0.5</v>
      </c>
      <c r="C13" s="16" t="s">
        <v>6</v>
      </c>
      <c r="D13" s="2">
        <f aca="true" t="shared" si="0" ref="D13:D20">$C$11*B13</f>
        <v>6</v>
      </c>
      <c r="E13" s="3" t="s">
        <v>24</v>
      </c>
      <c r="F13" s="2">
        <f>D13/16</f>
        <v>0.375</v>
      </c>
      <c r="G13" s="1" t="s">
        <v>11</v>
      </c>
      <c r="H13" s="8">
        <f>D13/16</f>
        <v>0.375</v>
      </c>
      <c r="I13" s="1" t="s">
        <v>11</v>
      </c>
    </row>
    <row r="14" spans="1:9" ht="12.75">
      <c r="A14" s="1" t="s">
        <v>14</v>
      </c>
      <c r="B14" s="19">
        <v>0.125</v>
      </c>
      <c r="C14" s="16" t="s">
        <v>4</v>
      </c>
      <c r="D14" s="2">
        <f t="shared" si="0"/>
        <v>1.5</v>
      </c>
      <c r="E14" s="3" t="s">
        <v>25</v>
      </c>
      <c r="F14" s="2">
        <f>D14/3</f>
        <v>0.5</v>
      </c>
      <c r="G14" s="1" t="s">
        <v>24</v>
      </c>
      <c r="H14" s="8">
        <f>F14/16</f>
        <v>0.03125</v>
      </c>
      <c r="I14" s="1" t="s">
        <v>11</v>
      </c>
    </row>
    <row r="15" spans="1:9" ht="12.75">
      <c r="A15" s="1" t="s">
        <v>15</v>
      </c>
      <c r="B15" s="19">
        <v>0.08333333333333333</v>
      </c>
      <c r="C15" s="16" t="s">
        <v>4</v>
      </c>
      <c r="D15" s="2">
        <f t="shared" si="0"/>
        <v>1</v>
      </c>
      <c r="E15" s="3" t="s">
        <v>25</v>
      </c>
      <c r="F15" s="2">
        <f>D15/3</f>
        <v>0.3333333333333333</v>
      </c>
      <c r="G15" s="1" t="s">
        <v>24</v>
      </c>
      <c r="H15" s="8">
        <f aca="true" t="shared" si="1" ref="H15:H20">F15</f>
        <v>0.3333333333333333</v>
      </c>
      <c r="I15" s="1" t="s">
        <v>24</v>
      </c>
    </row>
    <row r="16" spans="1:9" ht="12.75">
      <c r="A16" s="1" t="s">
        <v>16</v>
      </c>
      <c r="B16" s="19">
        <v>0.08333333333333333</v>
      </c>
      <c r="C16" s="16" t="s">
        <v>4</v>
      </c>
      <c r="D16" s="2">
        <f t="shared" si="0"/>
        <v>1</v>
      </c>
      <c r="E16" s="3" t="s">
        <v>25</v>
      </c>
      <c r="F16" s="2">
        <f>D16/3</f>
        <v>0.3333333333333333</v>
      </c>
      <c r="G16" s="1" t="s">
        <v>24</v>
      </c>
      <c r="H16" s="8">
        <f t="shared" si="1"/>
        <v>0.3333333333333333</v>
      </c>
      <c r="I16" s="1" t="s">
        <v>24</v>
      </c>
    </row>
    <row r="17" spans="1:9" ht="12.75">
      <c r="A17" s="1" t="s">
        <v>17</v>
      </c>
      <c r="B17" s="19">
        <v>0.25</v>
      </c>
      <c r="C17" s="16" t="s">
        <v>6</v>
      </c>
      <c r="D17" s="2">
        <f t="shared" si="0"/>
        <v>3</v>
      </c>
      <c r="E17" s="3" t="s">
        <v>24</v>
      </c>
      <c r="F17" s="2">
        <f>D17/16</f>
        <v>0.1875</v>
      </c>
      <c r="G17" s="1" t="s">
        <v>11</v>
      </c>
      <c r="H17" s="8">
        <f t="shared" si="1"/>
        <v>0.1875</v>
      </c>
      <c r="I17" s="1" t="s">
        <v>11</v>
      </c>
    </row>
    <row r="18" spans="1:9" ht="12.75">
      <c r="A18" s="1" t="s">
        <v>18</v>
      </c>
      <c r="B18" s="19">
        <v>1</v>
      </c>
      <c r="C18" s="16" t="s">
        <v>26</v>
      </c>
      <c r="D18" s="2">
        <f t="shared" si="0"/>
        <v>12</v>
      </c>
      <c r="E18" s="3" t="s">
        <v>12</v>
      </c>
      <c r="F18" s="2">
        <f>D18</f>
        <v>12</v>
      </c>
      <c r="G18" s="1" t="s">
        <v>12</v>
      </c>
      <c r="H18" s="8">
        <f t="shared" si="1"/>
        <v>12</v>
      </c>
      <c r="I18" s="1" t="s">
        <v>12</v>
      </c>
    </row>
    <row r="19" spans="1:9" ht="12.75">
      <c r="A19" s="1" t="s">
        <v>19</v>
      </c>
      <c r="B19" s="19">
        <v>0.4</v>
      </c>
      <c r="C19" s="16" t="s">
        <v>7</v>
      </c>
      <c r="D19" s="2">
        <f t="shared" si="0"/>
        <v>4.800000000000001</v>
      </c>
      <c r="E19" s="3" t="s">
        <v>11</v>
      </c>
      <c r="F19" s="2">
        <f>D19</f>
        <v>4.800000000000001</v>
      </c>
      <c r="G19" s="1" t="s">
        <v>11</v>
      </c>
      <c r="H19" s="8">
        <f t="shared" si="1"/>
        <v>4.800000000000001</v>
      </c>
      <c r="I19" s="1" t="s">
        <v>11</v>
      </c>
    </row>
    <row r="20" spans="1:9" ht="12.75">
      <c r="A20" s="1" t="s">
        <v>20</v>
      </c>
      <c r="B20" s="19">
        <v>0.3333333333333333</v>
      </c>
      <c r="C20" s="16" t="s">
        <v>4</v>
      </c>
      <c r="D20" s="2">
        <f t="shared" si="0"/>
        <v>4</v>
      </c>
      <c r="E20" s="3" t="s">
        <v>4</v>
      </c>
      <c r="F20" s="2">
        <f>D20/16/3</f>
        <v>0.08333333333333333</v>
      </c>
      <c r="G20" s="1" t="s">
        <v>11</v>
      </c>
      <c r="H20" s="8">
        <f t="shared" si="1"/>
        <v>0.08333333333333333</v>
      </c>
      <c r="I20" s="1" t="s">
        <v>11</v>
      </c>
    </row>
    <row r="21" spans="1:9" ht="12.75">
      <c r="A21" s="28" t="s">
        <v>66</v>
      </c>
      <c r="B21" s="19">
        <v>0.4</v>
      </c>
      <c r="C21" s="16" t="s">
        <v>4</v>
      </c>
      <c r="D21" s="2">
        <f>$C$11*B21</f>
        <v>4.800000000000001</v>
      </c>
      <c r="E21" s="3" t="s">
        <v>4</v>
      </c>
      <c r="F21" s="2">
        <f>D21/16/3</f>
        <v>0.10000000000000002</v>
      </c>
      <c r="G21" s="1" t="s">
        <v>11</v>
      </c>
      <c r="H21" s="8">
        <f>F21</f>
        <v>0.10000000000000002</v>
      </c>
      <c r="I21" s="1" t="s">
        <v>11</v>
      </c>
    </row>
    <row r="23" spans="1:8" s="6" customFormat="1" ht="12.75">
      <c r="A23" s="4" t="s">
        <v>9</v>
      </c>
      <c r="B23" s="18" t="s">
        <v>31</v>
      </c>
      <c r="C23" s="22">
        <v>20</v>
      </c>
      <c r="D23" s="13"/>
      <c r="E23" s="5"/>
      <c r="F23" s="13"/>
      <c r="G23" s="4"/>
      <c r="H23" s="20"/>
    </row>
    <row r="24" spans="1:7" ht="12.75">
      <c r="A24" s="1" t="s">
        <v>13</v>
      </c>
      <c r="B24" s="19">
        <v>1</v>
      </c>
      <c r="C24" s="16" t="s">
        <v>78</v>
      </c>
      <c r="D24" s="2">
        <f>$C$23*B24</f>
        <v>20</v>
      </c>
      <c r="E24" s="3" t="s">
        <v>10</v>
      </c>
      <c r="F24" s="2">
        <f>D24</f>
        <v>20</v>
      </c>
      <c r="G24" s="1" t="s">
        <v>10</v>
      </c>
    </row>
    <row r="25" spans="1:7" ht="12.75">
      <c r="A25" s="1" t="s">
        <v>21</v>
      </c>
      <c r="B25" s="19">
        <v>0.4</v>
      </c>
      <c r="C25" s="16" t="s">
        <v>6</v>
      </c>
      <c r="D25" s="2">
        <f>$C$23*B25</f>
        <v>8</v>
      </c>
      <c r="E25" s="3" t="s">
        <v>24</v>
      </c>
      <c r="F25" s="2">
        <f>D25/16</f>
        <v>0.5</v>
      </c>
      <c r="G25" s="1" t="s">
        <v>11</v>
      </c>
    </row>
    <row r="26" spans="1:7" ht="12.75">
      <c r="A26" s="1" t="s">
        <v>17</v>
      </c>
      <c r="B26" s="19">
        <v>0.2</v>
      </c>
      <c r="C26" s="16" t="s">
        <v>6</v>
      </c>
      <c r="D26" s="2">
        <f>$C$23*B26</f>
        <v>4</v>
      </c>
      <c r="E26" s="3" t="s">
        <v>24</v>
      </c>
      <c r="F26" s="2">
        <f>D26/16</f>
        <v>0.25</v>
      </c>
      <c r="G26" s="1" t="s">
        <v>11</v>
      </c>
    </row>
    <row r="27" spans="1:7" ht="12.75">
      <c r="A27" s="1" t="s">
        <v>22</v>
      </c>
      <c r="B27" s="19">
        <v>0.5</v>
      </c>
      <c r="C27" s="16" t="s">
        <v>6</v>
      </c>
      <c r="D27" s="2">
        <f>$C$23*B27</f>
        <v>10</v>
      </c>
      <c r="E27" s="3" t="s">
        <v>24</v>
      </c>
      <c r="F27" s="2">
        <f>D27/16</f>
        <v>0.625</v>
      </c>
      <c r="G27" s="1" t="s">
        <v>11</v>
      </c>
    </row>
    <row r="28" spans="1:7" ht="12.75">
      <c r="A28" s="1" t="s">
        <v>23</v>
      </c>
      <c r="B28" s="19">
        <v>0.6</v>
      </c>
      <c r="C28" s="16" t="s">
        <v>6</v>
      </c>
      <c r="D28" s="2">
        <f>$C$23*B28</f>
        <v>12</v>
      </c>
      <c r="E28" s="3" t="s">
        <v>24</v>
      </c>
      <c r="F28" s="2">
        <f>D28/16</f>
        <v>0.75</v>
      </c>
      <c r="G28" s="1" t="s">
        <v>11</v>
      </c>
    </row>
    <row r="29" spans="1:8" ht="12.75">
      <c r="A29" s="38" t="s">
        <v>76</v>
      </c>
      <c r="B29" s="38"/>
      <c r="C29" s="38"/>
      <c r="D29" s="38"/>
      <c r="E29" s="38"/>
      <c r="F29" s="38"/>
      <c r="G29" s="38"/>
      <c r="H29" s="38"/>
    </row>
    <row r="31" spans="1:8" s="7" customFormat="1" ht="12.75">
      <c r="A31" s="4" t="s">
        <v>27</v>
      </c>
      <c r="B31" s="18" t="s">
        <v>31</v>
      </c>
      <c r="C31" s="22">
        <v>20</v>
      </c>
      <c r="D31" s="13"/>
      <c r="E31" s="5"/>
      <c r="F31" s="13"/>
      <c r="G31" s="4"/>
      <c r="H31" s="21"/>
    </row>
    <row r="32" spans="1:9" ht="12.75">
      <c r="A32" s="1" t="s">
        <v>13</v>
      </c>
      <c r="B32" s="19">
        <v>1</v>
      </c>
      <c r="C32" s="16" t="s">
        <v>5</v>
      </c>
      <c r="D32" s="2">
        <f aca="true" t="shared" si="2" ref="D32:D38">$C$31*B32</f>
        <v>20</v>
      </c>
      <c r="E32" s="3" t="s">
        <v>10</v>
      </c>
      <c r="F32" s="2">
        <f>D32</f>
        <v>20</v>
      </c>
      <c r="G32" s="1" t="s">
        <v>10</v>
      </c>
      <c r="H32" s="2">
        <f>F32</f>
        <v>20</v>
      </c>
      <c r="I32" s="1" t="s">
        <v>10</v>
      </c>
    </row>
    <row r="33" spans="1:9" ht="12.75">
      <c r="A33" s="1" t="s">
        <v>21</v>
      </c>
      <c r="B33" s="19">
        <v>0.5</v>
      </c>
      <c r="C33" s="16" t="s">
        <v>6</v>
      </c>
      <c r="D33" s="2">
        <f t="shared" si="2"/>
        <v>10</v>
      </c>
      <c r="E33" s="3" t="s">
        <v>24</v>
      </c>
      <c r="F33" s="2">
        <f>D33/16</f>
        <v>0.625</v>
      </c>
      <c r="G33" s="1" t="s">
        <v>11</v>
      </c>
      <c r="H33" s="2">
        <f>D33/16</f>
        <v>0.625</v>
      </c>
      <c r="I33" s="1" t="s">
        <v>11</v>
      </c>
    </row>
    <row r="34" spans="1:9" ht="12.75">
      <c r="A34" s="1" t="s">
        <v>30</v>
      </c>
      <c r="B34" s="19">
        <v>0.6</v>
      </c>
      <c r="C34" s="16" t="s">
        <v>4</v>
      </c>
      <c r="D34" s="2">
        <f t="shared" si="2"/>
        <v>12</v>
      </c>
      <c r="E34" s="3" t="s">
        <v>25</v>
      </c>
      <c r="F34" s="2">
        <f>D34/3</f>
        <v>4</v>
      </c>
      <c r="G34" s="1" t="s">
        <v>24</v>
      </c>
      <c r="H34" s="8">
        <f>F34/16</f>
        <v>0.25</v>
      </c>
      <c r="I34" s="1" t="s">
        <v>11</v>
      </c>
    </row>
    <row r="35" spans="1:9" ht="12.75">
      <c r="A35" s="1" t="s">
        <v>28</v>
      </c>
      <c r="B35" s="19">
        <v>0.4</v>
      </c>
      <c r="C35" s="16" t="s">
        <v>4</v>
      </c>
      <c r="D35" s="2">
        <f t="shared" si="2"/>
        <v>8</v>
      </c>
      <c r="E35" s="3" t="s">
        <v>25</v>
      </c>
      <c r="F35" s="2">
        <f>D35/3</f>
        <v>2.6666666666666665</v>
      </c>
      <c r="G35" s="1" t="s">
        <v>24</v>
      </c>
      <c r="H35" s="8">
        <f>F35/16</f>
        <v>0.16666666666666666</v>
      </c>
      <c r="I35" s="1" t="s">
        <v>11</v>
      </c>
    </row>
    <row r="36" spans="1:9" ht="12.75">
      <c r="A36" s="1" t="s">
        <v>15</v>
      </c>
      <c r="B36" s="19">
        <v>0.16666666666666666</v>
      </c>
      <c r="C36" s="16" t="s">
        <v>4</v>
      </c>
      <c r="D36" s="2">
        <f t="shared" si="2"/>
        <v>3.333333333333333</v>
      </c>
      <c r="E36" s="3" t="s">
        <v>25</v>
      </c>
      <c r="F36" s="2">
        <f>D36/3</f>
        <v>1.111111111111111</v>
      </c>
      <c r="G36" s="1" t="s">
        <v>24</v>
      </c>
      <c r="H36" s="8">
        <f>F36/16</f>
        <v>0.06944444444444443</v>
      </c>
      <c r="I36" s="1" t="s">
        <v>11</v>
      </c>
    </row>
    <row r="37" spans="1:9" ht="12.75">
      <c r="A37" s="1" t="s">
        <v>29</v>
      </c>
      <c r="B37" s="19">
        <v>0.6666666666666666</v>
      </c>
      <c r="C37" s="16" t="s">
        <v>4</v>
      </c>
      <c r="D37" s="2">
        <f t="shared" si="2"/>
        <v>13.333333333333332</v>
      </c>
      <c r="E37" s="3" t="s">
        <v>25</v>
      </c>
      <c r="F37" s="2">
        <f>D37/3</f>
        <v>4.444444444444444</v>
      </c>
      <c r="G37" s="1" t="s">
        <v>24</v>
      </c>
      <c r="H37" s="8">
        <f>F37/16</f>
        <v>0.27777777777777773</v>
      </c>
      <c r="I37" s="1" t="s">
        <v>11</v>
      </c>
    </row>
    <row r="38" spans="1:9" ht="12.75">
      <c r="A38" s="1" t="s">
        <v>17</v>
      </c>
      <c r="B38" s="19">
        <v>0.3333333333333333</v>
      </c>
      <c r="C38" s="16" t="s">
        <v>4</v>
      </c>
      <c r="D38" s="2">
        <f t="shared" si="2"/>
        <v>6.666666666666666</v>
      </c>
      <c r="E38" s="3" t="s">
        <v>25</v>
      </c>
      <c r="F38" s="2">
        <f>D38/3</f>
        <v>2.222222222222222</v>
      </c>
      <c r="G38" s="1" t="s">
        <v>24</v>
      </c>
      <c r="H38" s="8">
        <f>F38/16</f>
        <v>0.13888888888888887</v>
      </c>
      <c r="I38" s="1" t="s">
        <v>11</v>
      </c>
    </row>
    <row r="40" spans="1:9" ht="12.75">
      <c r="A40" s="4" t="s">
        <v>42</v>
      </c>
      <c r="B40" s="18" t="s">
        <v>31</v>
      </c>
      <c r="C40" s="22">
        <v>20</v>
      </c>
      <c r="D40" s="13"/>
      <c r="E40" s="5"/>
      <c r="F40" s="13"/>
      <c r="G40" s="4"/>
      <c r="H40" s="21"/>
      <c r="I40" s="7"/>
    </row>
    <row r="41" spans="1:9" ht="12.75">
      <c r="A41" s="1" t="s">
        <v>13</v>
      </c>
      <c r="B41" s="19">
        <v>1</v>
      </c>
      <c r="C41" s="16" t="s">
        <v>5</v>
      </c>
      <c r="D41" s="2">
        <f aca="true" t="shared" si="3" ref="D41:D46">$C$40*B41</f>
        <v>20</v>
      </c>
      <c r="E41" s="3" t="s">
        <v>10</v>
      </c>
      <c r="F41" s="2">
        <f>D41</f>
        <v>20</v>
      </c>
      <c r="G41" s="1" t="s">
        <v>10</v>
      </c>
      <c r="H41" s="2">
        <f>F41</f>
        <v>20</v>
      </c>
      <c r="I41" s="1" t="s">
        <v>10</v>
      </c>
    </row>
    <row r="42" spans="1:9" ht="12.75">
      <c r="A42" s="1" t="s">
        <v>21</v>
      </c>
      <c r="B42" s="19">
        <v>0.5</v>
      </c>
      <c r="C42" s="16" t="s">
        <v>6</v>
      </c>
      <c r="D42" s="2">
        <f t="shared" si="3"/>
        <v>10</v>
      </c>
      <c r="E42" s="3" t="s">
        <v>24</v>
      </c>
      <c r="F42" s="2">
        <f>D42/16</f>
        <v>0.625</v>
      </c>
      <c r="G42" s="1" t="s">
        <v>11</v>
      </c>
      <c r="H42" s="8">
        <f>D42/16</f>
        <v>0.625</v>
      </c>
      <c r="I42" s="1" t="s">
        <v>11</v>
      </c>
    </row>
    <row r="43" spans="1:9" ht="12.75">
      <c r="A43" s="1" t="s">
        <v>16</v>
      </c>
      <c r="B43" s="19">
        <v>0.063</v>
      </c>
      <c r="C43" s="16" t="s">
        <v>4</v>
      </c>
      <c r="D43" s="2">
        <f t="shared" si="3"/>
        <v>1.26</v>
      </c>
      <c r="E43" s="3" t="s">
        <v>25</v>
      </c>
      <c r="F43" s="2">
        <f>D43/3</f>
        <v>0.42</v>
      </c>
      <c r="G43" s="1" t="s">
        <v>24</v>
      </c>
      <c r="H43" s="8">
        <f>F43/16</f>
        <v>0.02625</v>
      </c>
      <c r="I43" s="1" t="s">
        <v>11</v>
      </c>
    </row>
    <row r="44" spans="1:9" ht="12.75">
      <c r="A44" s="1" t="s">
        <v>49</v>
      </c>
      <c r="B44" s="19">
        <v>0.25</v>
      </c>
      <c r="C44" s="16" t="s">
        <v>4</v>
      </c>
      <c r="D44" s="2">
        <f t="shared" si="3"/>
        <v>5</v>
      </c>
      <c r="E44" s="3" t="s">
        <v>25</v>
      </c>
      <c r="F44" s="2">
        <f>D44/3</f>
        <v>1.6666666666666667</v>
      </c>
      <c r="G44" s="1" t="s">
        <v>24</v>
      </c>
      <c r="H44" s="8">
        <f>F44</f>
        <v>1.6666666666666667</v>
      </c>
      <c r="I44" s="1" t="s">
        <v>24</v>
      </c>
    </row>
    <row r="45" spans="1:9" ht="12.75">
      <c r="A45" s="1" t="s">
        <v>34</v>
      </c>
      <c r="B45" s="19">
        <v>0.125</v>
      </c>
      <c r="C45" s="16" t="s">
        <v>4</v>
      </c>
      <c r="D45" s="2">
        <f>$C$40*B45</f>
        <v>2.5</v>
      </c>
      <c r="E45" s="3" t="s">
        <v>25</v>
      </c>
      <c r="F45" s="2">
        <f>D45/3</f>
        <v>0.8333333333333334</v>
      </c>
      <c r="G45" s="1" t="s">
        <v>24</v>
      </c>
      <c r="H45" s="8">
        <f>F45</f>
        <v>0.8333333333333334</v>
      </c>
      <c r="I45" s="1" t="s">
        <v>24</v>
      </c>
    </row>
    <row r="46" spans="1:9" ht="12.75">
      <c r="A46" s="1" t="s">
        <v>35</v>
      </c>
      <c r="B46" s="19">
        <v>0.125</v>
      </c>
      <c r="C46" s="16" t="s">
        <v>4</v>
      </c>
      <c r="D46" s="2">
        <f t="shared" si="3"/>
        <v>2.5</v>
      </c>
      <c r="E46" s="3" t="s">
        <v>25</v>
      </c>
      <c r="F46" s="2">
        <f>D46/3</f>
        <v>0.8333333333333334</v>
      </c>
      <c r="G46" s="1" t="s">
        <v>24</v>
      </c>
      <c r="H46" s="8">
        <f>F46</f>
        <v>0.8333333333333334</v>
      </c>
      <c r="I46" s="1" t="s">
        <v>24</v>
      </c>
    </row>
    <row r="47" spans="1:9" ht="12.75">
      <c r="A47" s="1" t="s">
        <v>17</v>
      </c>
      <c r="B47" s="19">
        <v>0.25</v>
      </c>
      <c r="C47" s="16" t="s">
        <v>4</v>
      </c>
      <c r="D47" s="2">
        <f>$C$40*B47</f>
        <v>5</v>
      </c>
      <c r="E47" s="3" t="s">
        <v>4</v>
      </c>
      <c r="F47" s="2">
        <f>D47/3</f>
        <v>1.6666666666666667</v>
      </c>
      <c r="G47" s="1" t="s">
        <v>24</v>
      </c>
      <c r="H47" s="8">
        <f>F47</f>
        <v>1.6666666666666667</v>
      </c>
      <c r="I47" s="1" t="s">
        <v>24</v>
      </c>
    </row>
    <row r="48" spans="1:9" ht="12.75">
      <c r="A48" s="1" t="s">
        <v>15</v>
      </c>
      <c r="B48" s="19">
        <v>0.04</v>
      </c>
      <c r="C48" s="16" t="s">
        <v>4</v>
      </c>
      <c r="D48" s="2">
        <f>$C$40*B48</f>
        <v>0.8</v>
      </c>
      <c r="E48" s="3" t="s">
        <v>25</v>
      </c>
      <c r="F48" s="2">
        <f>D48</f>
        <v>0.8</v>
      </c>
      <c r="G48" s="1" t="s">
        <v>25</v>
      </c>
      <c r="H48" s="8">
        <f>D48/3</f>
        <v>0.26666666666666666</v>
      </c>
      <c r="I48" s="1" t="s">
        <v>24</v>
      </c>
    </row>
    <row r="49" spans="2:9" ht="12.75">
      <c r="B49" s="19"/>
      <c r="I49" s="1"/>
    </row>
    <row r="50" spans="1:10" s="6" customFormat="1" ht="12.75">
      <c r="A50" s="4" t="s">
        <v>44</v>
      </c>
      <c r="B50" s="18" t="s">
        <v>31</v>
      </c>
      <c r="C50" s="22">
        <v>20</v>
      </c>
      <c r="D50" s="13"/>
      <c r="E50" s="5"/>
      <c r="F50" s="13"/>
      <c r="G50" s="4"/>
      <c r="H50" s="20"/>
      <c r="J50"/>
    </row>
    <row r="51" spans="1:9" ht="12.75">
      <c r="A51" s="1" t="s">
        <v>47</v>
      </c>
      <c r="B51" s="19">
        <v>1</v>
      </c>
      <c r="C51" s="16" t="s">
        <v>5</v>
      </c>
      <c r="D51" s="2">
        <f>$C$50*B51</f>
        <v>20</v>
      </c>
      <c r="E51" s="3" t="s">
        <v>10</v>
      </c>
      <c r="F51" s="2">
        <f>D51</f>
        <v>20</v>
      </c>
      <c r="G51" s="1" t="s">
        <v>10</v>
      </c>
      <c r="H51" s="2">
        <f>F51</f>
        <v>20</v>
      </c>
      <c r="I51" s="1" t="s">
        <v>10</v>
      </c>
    </row>
    <row r="52" spans="1:9" ht="12.75">
      <c r="A52" s="1" t="s">
        <v>21</v>
      </c>
      <c r="B52" s="19">
        <v>0.5</v>
      </c>
      <c r="C52" s="16" t="s">
        <v>6</v>
      </c>
      <c r="D52" s="2">
        <f>$C$50*B52</f>
        <v>10</v>
      </c>
      <c r="E52" s="3" t="s">
        <v>24</v>
      </c>
      <c r="F52" s="2">
        <f>D52/16</f>
        <v>0.625</v>
      </c>
      <c r="G52" s="1" t="s">
        <v>11</v>
      </c>
      <c r="H52" s="8">
        <f>D52/16</f>
        <v>0.625</v>
      </c>
      <c r="I52" s="1" t="s">
        <v>11</v>
      </c>
    </row>
    <row r="53" spans="1:9" ht="12.75">
      <c r="A53" s="1" t="s">
        <v>33</v>
      </c>
      <c r="B53" s="19">
        <v>1.16</v>
      </c>
      <c r="C53" s="16" t="s">
        <v>6</v>
      </c>
      <c r="D53" s="2">
        <f>$C$50*B53</f>
        <v>23.2</v>
      </c>
      <c r="E53" s="3" t="s">
        <v>24</v>
      </c>
      <c r="F53" s="2">
        <f>D53/16</f>
        <v>1.45</v>
      </c>
      <c r="G53" s="1" t="s">
        <v>11</v>
      </c>
      <c r="H53" s="8">
        <f>D53/16</f>
        <v>1.45</v>
      </c>
      <c r="I53" s="1" t="s">
        <v>11</v>
      </c>
    </row>
    <row r="54" spans="1:9" ht="12.75">
      <c r="A54" s="1" t="s">
        <v>48</v>
      </c>
      <c r="B54" s="19">
        <v>2</v>
      </c>
      <c r="C54" s="16" t="s">
        <v>43</v>
      </c>
      <c r="D54" s="2">
        <f>$C$50*B54</f>
        <v>40</v>
      </c>
      <c r="E54" s="3" t="s">
        <v>45</v>
      </c>
      <c r="F54" s="2">
        <f>D54/8</f>
        <v>5</v>
      </c>
      <c r="G54" s="1" t="s">
        <v>11</v>
      </c>
      <c r="H54" s="8">
        <f>D54/32</f>
        <v>1.25</v>
      </c>
      <c r="I54" s="1" t="s">
        <v>46</v>
      </c>
    </row>
    <row r="55" spans="1:8" ht="12.75">
      <c r="A55"/>
      <c r="B55" s="14"/>
      <c r="D55" s="14"/>
      <c r="E55"/>
      <c r="F55" s="14"/>
      <c r="G55"/>
      <c r="H55" s="14"/>
    </row>
    <row r="56" spans="1:9" ht="12.75">
      <c r="A56" s="4" t="s">
        <v>36</v>
      </c>
      <c r="B56" s="18" t="s">
        <v>31</v>
      </c>
      <c r="C56" s="22">
        <v>20</v>
      </c>
      <c r="D56" s="13"/>
      <c r="E56" s="5"/>
      <c r="F56" s="13"/>
      <c r="G56" s="4"/>
      <c r="H56" s="20"/>
      <c r="I56" s="6"/>
    </row>
    <row r="57" spans="1:9" ht="12.75">
      <c r="A57" s="1" t="s">
        <v>13</v>
      </c>
      <c r="B57" s="19">
        <v>1</v>
      </c>
      <c r="C57" s="16" t="s">
        <v>5</v>
      </c>
      <c r="D57" s="2">
        <f aca="true" t="shared" si="4" ref="D57:D66">$C$56*B57</f>
        <v>20</v>
      </c>
      <c r="E57" s="3" t="s">
        <v>10</v>
      </c>
      <c r="F57" s="2">
        <f>D57</f>
        <v>20</v>
      </c>
      <c r="G57" s="1" t="s">
        <v>10</v>
      </c>
      <c r="H57" s="2">
        <f>F57</f>
        <v>20</v>
      </c>
      <c r="I57" s="1" t="s">
        <v>10</v>
      </c>
    </row>
    <row r="58" spans="1:9" ht="12.75">
      <c r="A58" s="1" t="s">
        <v>21</v>
      </c>
      <c r="B58" s="19">
        <v>0.5</v>
      </c>
      <c r="C58" s="16" t="s">
        <v>6</v>
      </c>
      <c r="D58" s="2">
        <f t="shared" si="4"/>
        <v>10</v>
      </c>
      <c r="E58" s="3" t="s">
        <v>24</v>
      </c>
      <c r="F58" s="2">
        <f>D58/16</f>
        <v>0.625</v>
      </c>
      <c r="G58" s="1" t="s">
        <v>11</v>
      </c>
      <c r="H58" s="8">
        <f>D58/16</f>
        <v>0.625</v>
      </c>
      <c r="I58" s="1" t="s">
        <v>11</v>
      </c>
    </row>
    <row r="59" spans="1:9" ht="12.75">
      <c r="A59" s="1" t="s">
        <v>38</v>
      </c>
      <c r="B59" s="19">
        <v>5.3</v>
      </c>
      <c r="C59" s="16" t="s">
        <v>6</v>
      </c>
      <c r="D59" s="2">
        <f t="shared" si="4"/>
        <v>106</v>
      </c>
      <c r="E59" s="3" t="s">
        <v>24</v>
      </c>
      <c r="F59" s="2">
        <f>D59/16</f>
        <v>6.625</v>
      </c>
      <c r="G59" s="1" t="s">
        <v>11</v>
      </c>
      <c r="H59" s="8">
        <f>D59/16</f>
        <v>6.625</v>
      </c>
      <c r="I59" s="1" t="s">
        <v>11</v>
      </c>
    </row>
    <row r="60" spans="1:9" ht="12.75">
      <c r="A60" s="1" t="s">
        <v>37</v>
      </c>
      <c r="B60" s="19">
        <v>0.25</v>
      </c>
      <c r="C60" s="16" t="s">
        <v>6</v>
      </c>
      <c r="D60" s="2">
        <f t="shared" si="4"/>
        <v>5</v>
      </c>
      <c r="E60" s="3" t="s">
        <v>24</v>
      </c>
      <c r="F60" s="2">
        <f>D60/16</f>
        <v>0.3125</v>
      </c>
      <c r="G60" s="1" t="s">
        <v>11</v>
      </c>
      <c r="H60" s="8">
        <f>D60/16</f>
        <v>0.3125</v>
      </c>
      <c r="I60" s="1" t="s">
        <v>11</v>
      </c>
    </row>
    <row r="61" spans="1:9" s="6" customFormat="1" ht="12.75">
      <c r="A61" s="1" t="s">
        <v>34</v>
      </c>
      <c r="B61" s="19">
        <v>0.125</v>
      </c>
      <c r="C61" s="16" t="s">
        <v>4</v>
      </c>
      <c r="D61" s="2">
        <f t="shared" si="4"/>
        <v>2.5</v>
      </c>
      <c r="E61" s="3" t="s">
        <v>25</v>
      </c>
      <c r="F61" s="2">
        <f>D61/3</f>
        <v>0.8333333333333334</v>
      </c>
      <c r="G61" s="1" t="s">
        <v>24</v>
      </c>
      <c r="H61" s="8">
        <f>F61</f>
        <v>0.8333333333333334</v>
      </c>
      <c r="I61" s="1" t="s">
        <v>24</v>
      </c>
    </row>
    <row r="62" spans="1:9" ht="12.75">
      <c r="A62" s="1" t="s">
        <v>35</v>
      </c>
      <c r="B62" s="19">
        <v>0.125</v>
      </c>
      <c r="C62" s="16" t="s">
        <v>4</v>
      </c>
      <c r="D62" s="2">
        <f t="shared" si="4"/>
        <v>2.5</v>
      </c>
      <c r="E62" s="3" t="s">
        <v>25</v>
      </c>
      <c r="F62" s="2">
        <f>D62/3</f>
        <v>0.8333333333333334</v>
      </c>
      <c r="G62" s="1" t="s">
        <v>24</v>
      </c>
      <c r="H62" s="8">
        <f>F62</f>
        <v>0.8333333333333334</v>
      </c>
      <c r="I62" s="1" t="s">
        <v>24</v>
      </c>
    </row>
    <row r="63" spans="1:9" ht="12.75">
      <c r="A63" s="1" t="s">
        <v>18</v>
      </c>
      <c r="B63" s="19">
        <v>1.5</v>
      </c>
      <c r="C63" s="16" t="s">
        <v>26</v>
      </c>
      <c r="D63" s="2">
        <f t="shared" si="4"/>
        <v>30</v>
      </c>
      <c r="E63" s="3" t="s">
        <v>12</v>
      </c>
      <c r="F63" s="2">
        <f>D63</f>
        <v>30</v>
      </c>
      <c r="G63" s="1" t="s">
        <v>12</v>
      </c>
      <c r="H63" s="8">
        <f>F63</f>
        <v>30</v>
      </c>
      <c r="I63" s="1" t="s">
        <v>12</v>
      </c>
    </row>
    <row r="64" spans="1:9" ht="12.75">
      <c r="A64" s="1" t="s">
        <v>32</v>
      </c>
      <c r="B64" s="19">
        <v>0.33</v>
      </c>
      <c r="C64" s="16" t="s">
        <v>4</v>
      </c>
      <c r="D64" s="2">
        <f t="shared" si="4"/>
        <v>6.6000000000000005</v>
      </c>
      <c r="E64" s="3" t="s">
        <v>25</v>
      </c>
      <c r="F64" s="2">
        <f>D64/3</f>
        <v>2.2</v>
      </c>
      <c r="G64" s="1" t="s">
        <v>24</v>
      </c>
      <c r="H64" s="8">
        <f>F64</f>
        <v>2.2</v>
      </c>
      <c r="I64" s="1" t="s">
        <v>24</v>
      </c>
    </row>
    <row r="65" spans="1:9" ht="12.75">
      <c r="A65" s="1" t="s">
        <v>39</v>
      </c>
      <c r="B65" s="19">
        <v>0.83</v>
      </c>
      <c r="C65" s="16" t="s">
        <v>6</v>
      </c>
      <c r="D65" s="2">
        <f t="shared" si="4"/>
        <v>16.599999999999998</v>
      </c>
      <c r="E65" s="3" t="s">
        <v>24</v>
      </c>
      <c r="F65" s="2">
        <f>D65/16</f>
        <v>1.0374999999999999</v>
      </c>
      <c r="G65" s="1" t="s">
        <v>11</v>
      </c>
      <c r="H65" s="8">
        <f>D65/16</f>
        <v>1.0374999999999999</v>
      </c>
      <c r="I65" s="1" t="s">
        <v>11</v>
      </c>
    </row>
    <row r="66" spans="1:9" ht="12.75">
      <c r="A66" s="1" t="s">
        <v>40</v>
      </c>
      <c r="B66" s="19">
        <v>3</v>
      </c>
      <c r="C66" s="16" t="s">
        <v>41</v>
      </c>
      <c r="D66" s="2">
        <f t="shared" si="4"/>
        <v>60</v>
      </c>
      <c r="E66" s="3" t="s">
        <v>41</v>
      </c>
      <c r="F66" s="2">
        <f>D66</f>
        <v>60</v>
      </c>
      <c r="G66" s="1" t="s">
        <v>41</v>
      </c>
      <c r="H66" s="8">
        <f>F66</f>
        <v>60</v>
      </c>
      <c r="I66" s="1" t="s">
        <v>41</v>
      </c>
    </row>
    <row r="67" spans="1:8" ht="12.75">
      <c r="A67"/>
      <c r="B67" s="14"/>
      <c r="D67" s="14"/>
      <c r="E67"/>
      <c r="F67" s="14"/>
      <c r="G67"/>
      <c r="H67" s="14"/>
    </row>
    <row r="68" spans="1:9" ht="12.75">
      <c r="A68" s="4" t="s">
        <v>59</v>
      </c>
      <c r="B68" s="18" t="s">
        <v>31</v>
      </c>
      <c r="C68" s="22">
        <v>10</v>
      </c>
      <c r="D68" s="13"/>
      <c r="E68" s="5"/>
      <c r="F68" s="13"/>
      <c r="G68" s="4"/>
      <c r="H68" s="20"/>
      <c r="I68" s="6"/>
    </row>
    <row r="69" spans="1:7" ht="12.75">
      <c r="A69" s="1" t="s">
        <v>13</v>
      </c>
      <c r="B69" s="19">
        <v>1</v>
      </c>
      <c r="C69" s="16" t="s">
        <v>5</v>
      </c>
      <c r="D69" s="2">
        <f aca="true" t="shared" si="5" ref="D69:D76">$C$68*B69</f>
        <v>10</v>
      </c>
      <c r="E69" s="3" t="s">
        <v>10</v>
      </c>
      <c r="F69" s="2">
        <f>D69</f>
        <v>10</v>
      </c>
      <c r="G69" s="1" t="s">
        <v>10</v>
      </c>
    </row>
    <row r="70" spans="1:7" ht="12.75">
      <c r="A70" s="1" t="s">
        <v>21</v>
      </c>
      <c r="B70" s="19">
        <v>0.5</v>
      </c>
      <c r="C70" s="16" t="s">
        <v>6</v>
      </c>
      <c r="D70" s="2">
        <f t="shared" si="5"/>
        <v>5</v>
      </c>
      <c r="E70" s="3" t="s">
        <v>24</v>
      </c>
      <c r="F70" s="2">
        <f>D70/16</f>
        <v>0.3125</v>
      </c>
      <c r="G70" s="1" t="s">
        <v>11</v>
      </c>
    </row>
    <row r="71" spans="1:7" ht="12.75">
      <c r="A71" s="1" t="s">
        <v>53</v>
      </c>
      <c r="B71" s="19">
        <v>0.5</v>
      </c>
      <c r="C71" s="16" t="s">
        <v>6</v>
      </c>
      <c r="D71" s="2">
        <f t="shared" si="5"/>
        <v>5</v>
      </c>
      <c r="E71" s="3" t="s">
        <v>24</v>
      </c>
      <c r="F71" s="2">
        <f>D71/16</f>
        <v>0.3125</v>
      </c>
      <c r="G71" s="1" t="s">
        <v>11</v>
      </c>
    </row>
    <row r="72" spans="1:7" ht="12.75">
      <c r="A72" s="1" t="s">
        <v>56</v>
      </c>
      <c r="B72" s="19">
        <v>0.5</v>
      </c>
      <c r="C72" s="16" t="s">
        <v>12</v>
      </c>
      <c r="D72" s="2">
        <f t="shared" si="5"/>
        <v>5</v>
      </c>
      <c r="E72" s="3" t="s">
        <v>12</v>
      </c>
      <c r="F72" s="2">
        <f>D72</f>
        <v>5</v>
      </c>
      <c r="G72" s="1" t="s">
        <v>12</v>
      </c>
    </row>
    <row r="73" spans="1:7" ht="12.75">
      <c r="A73" s="1" t="s">
        <v>55</v>
      </c>
      <c r="B73" s="19">
        <v>0.5</v>
      </c>
      <c r="C73" s="16" t="s">
        <v>12</v>
      </c>
      <c r="D73" s="2">
        <f t="shared" si="5"/>
        <v>5</v>
      </c>
      <c r="E73" s="3" t="s">
        <v>12</v>
      </c>
      <c r="F73" s="2">
        <f>D73</f>
        <v>5</v>
      </c>
      <c r="G73" s="1" t="s">
        <v>12</v>
      </c>
    </row>
    <row r="74" spans="1:7" ht="12.75">
      <c r="A74" s="1" t="s">
        <v>54</v>
      </c>
      <c r="B74" s="19">
        <v>0.3</v>
      </c>
      <c r="C74" s="16" t="s">
        <v>6</v>
      </c>
      <c r="D74" s="2">
        <f t="shared" si="5"/>
        <v>3</v>
      </c>
      <c r="E74" s="3" t="s">
        <v>24</v>
      </c>
      <c r="F74" s="2">
        <f>D74/16</f>
        <v>0.1875</v>
      </c>
      <c r="G74" s="1" t="s">
        <v>11</v>
      </c>
    </row>
    <row r="75" spans="1:8" ht="12.75">
      <c r="A75" s="1" t="s">
        <v>57</v>
      </c>
      <c r="B75" s="14">
        <v>0.15</v>
      </c>
      <c r="C75" s="16" t="s">
        <v>6</v>
      </c>
      <c r="D75" s="8">
        <f t="shared" si="5"/>
        <v>1.5</v>
      </c>
      <c r="E75" s="3" t="s">
        <v>24</v>
      </c>
      <c r="F75" s="8">
        <f>D75/16</f>
        <v>0.09375</v>
      </c>
      <c r="G75" s="1" t="s">
        <v>11</v>
      </c>
      <c r="H75" s="14"/>
    </row>
    <row r="76" spans="1:8" ht="12.75">
      <c r="A76" s="1" t="s">
        <v>58</v>
      </c>
      <c r="B76" s="14">
        <v>0.2</v>
      </c>
      <c r="C76" s="16" t="s">
        <v>7</v>
      </c>
      <c r="D76" s="8">
        <f t="shared" si="5"/>
        <v>2</v>
      </c>
      <c r="E76" s="3" t="s">
        <v>11</v>
      </c>
      <c r="F76" s="8">
        <f>D76</f>
        <v>2</v>
      </c>
      <c r="G76" s="1" t="s">
        <v>11</v>
      </c>
      <c r="H76" s="14"/>
    </row>
    <row r="77" spans="1:8" ht="12.75">
      <c r="A77"/>
      <c r="B77" s="14"/>
      <c r="D77" s="14"/>
      <c r="E77"/>
      <c r="F77" s="14"/>
      <c r="G77"/>
      <c r="H77" s="14"/>
    </row>
    <row r="78" spans="1:9" ht="12.75">
      <c r="A78" s="4" t="s">
        <v>60</v>
      </c>
      <c r="B78" s="18" t="s">
        <v>31</v>
      </c>
      <c r="C78" s="22">
        <v>40</v>
      </c>
      <c r="D78" s="13"/>
      <c r="E78" s="5"/>
      <c r="F78" s="13"/>
      <c r="G78" s="4"/>
      <c r="H78" s="20"/>
      <c r="I78" s="6"/>
    </row>
    <row r="79" spans="1:7" ht="12.75">
      <c r="A79" s="1" t="s">
        <v>13</v>
      </c>
      <c r="B79" s="19">
        <v>1</v>
      </c>
      <c r="C79" s="16" t="s">
        <v>5</v>
      </c>
      <c r="D79" s="2">
        <f aca="true" t="shared" si="6" ref="D79:D84">$C$78*B79</f>
        <v>40</v>
      </c>
      <c r="E79" s="3" t="s">
        <v>10</v>
      </c>
      <c r="F79" s="2">
        <f>D79</f>
        <v>40</v>
      </c>
      <c r="G79" s="1" t="s">
        <v>10</v>
      </c>
    </row>
    <row r="80" spans="1:7" ht="12.75">
      <c r="A80" s="1" t="s">
        <v>21</v>
      </c>
      <c r="B80" s="19">
        <v>0.4</v>
      </c>
      <c r="C80" s="16" t="s">
        <v>6</v>
      </c>
      <c r="D80" s="2">
        <f t="shared" si="6"/>
        <v>16</v>
      </c>
      <c r="E80" s="3" t="s">
        <v>24</v>
      </c>
      <c r="F80" s="2">
        <f>D80/16</f>
        <v>1</v>
      </c>
      <c r="G80" s="1" t="s">
        <v>11</v>
      </c>
    </row>
    <row r="81" spans="1:7" ht="12.75">
      <c r="A81" s="1" t="s">
        <v>37</v>
      </c>
      <c r="B81" s="26">
        <v>0.025</v>
      </c>
      <c r="C81" s="16" t="s">
        <v>4</v>
      </c>
      <c r="D81" s="2">
        <f t="shared" si="6"/>
        <v>1</v>
      </c>
      <c r="E81" s="3" t="s">
        <v>25</v>
      </c>
      <c r="F81" s="2">
        <f aca="true" t="shared" si="7" ref="F81:F86">D81/3</f>
        <v>0.3333333333333333</v>
      </c>
      <c r="G81" s="1" t="s">
        <v>24</v>
      </c>
    </row>
    <row r="82" spans="1:7" ht="12.75">
      <c r="A82" s="1" t="s">
        <v>64</v>
      </c>
      <c r="B82" s="26">
        <v>0.05</v>
      </c>
      <c r="C82" s="16" t="s">
        <v>4</v>
      </c>
      <c r="D82" s="2">
        <f t="shared" si="6"/>
        <v>2</v>
      </c>
      <c r="E82" s="3" t="s">
        <v>25</v>
      </c>
      <c r="F82" s="2">
        <f t="shared" si="7"/>
        <v>0.6666666666666666</v>
      </c>
      <c r="G82" s="1" t="s">
        <v>24</v>
      </c>
    </row>
    <row r="83" spans="1:7" ht="12.75">
      <c r="A83" s="1" t="s">
        <v>35</v>
      </c>
      <c r="B83" s="26">
        <v>0.05</v>
      </c>
      <c r="C83" s="16" t="s">
        <v>4</v>
      </c>
      <c r="D83" s="2">
        <f>$C$78*B83</f>
        <v>2</v>
      </c>
      <c r="E83" s="3" t="s">
        <v>25</v>
      </c>
      <c r="F83" s="2">
        <f t="shared" si="7"/>
        <v>0.6666666666666666</v>
      </c>
      <c r="G83" s="1" t="s">
        <v>24</v>
      </c>
    </row>
    <row r="84" spans="1:7" ht="12.75">
      <c r="A84" s="1" t="s">
        <v>61</v>
      </c>
      <c r="B84" s="26">
        <v>0.05</v>
      </c>
      <c r="C84" s="16" t="s">
        <v>4</v>
      </c>
      <c r="D84" s="2">
        <f t="shared" si="6"/>
        <v>2</v>
      </c>
      <c r="E84" s="3" t="s">
        <v>25</v>
      </c>
      <c r="F84" s="2">
        <f t="shared" si="7"/>
        <v>0.6666666666666666</v>
      </c>
      <c r="G84" s="1" t="s">
        <v>24</v>
      </c>
    </row>
    <row r="85" spans="1:7" ht="12.75">
      <c r="A85" s="1" t="s">
        <v>54</v>
      </c>
      <c r="B85" s="26">
        <v>0.05</v>
      </c>
      <c r="C85" s="16" t="s">
        <v>4</v>
      </c>
      <c r="D85" s="2">
        <f>$C$78*B86</f>
        <v>2</v>
      </c>
      <c r="E85" s="3" t="s">
        <v>25</v>
      </c>
      <c r="F85" s="2">
        <f t="shared" si="7"/>
        <v>0.6666666666666666</v>
      </c>
      <c r="G85" s="1" t="s">
        <v>24</v>
      </c>
    </row>
    <row r="86" spans="1:8" ht="12.75">
      <c r="A86" s="1" t="s">
        <v>65</v>
      </c>
      <c r="B86" s="27">
        <v>0.05</v>
      </c>
      <c r="C86" t="s">
        <v>4</v>
      </c>
      <c r="D86" s="2">
        <f>$C$78*B85</f>
        <v>2</v>
      </c>
      <c r="E86" s="3" t="s">
        <v>25</v>
      </c>
      <c r="F86" s="2">
        <f t="shared" si="7"/>
        <v>0.6666666666666666</v>
      </c>
      <c r="G86" s="1" t="s">
        <v>24</v>
      </c>
      <c r="H86" s="1"/>
    </row>
    <row r="87" spans="1:8" ht="12.75">
      <c r="A87" s="1" t="s">
        <v>57</v>
      </c>
      <c r="B87" s="14">
        <v>0.2</v>
      </c>
      <c r="C87" s="16" t="s">
        <v>6</v>
      </c>
      <c r="D87" s="8">
        <f>$C$78*B87</f>
        <v>8</v>
      </c>
      <c r="E87" s="3" t="s">
        <v>24</v>
      </c>
      <c r="F87" s="8">
        <f>D87/16</f>
        <v>0.5</v>
      </c>
      <c r="G87" s="1" t="s">
        <v>11</v>
      </c>
      <c r="H87" s="14"/>
    </row>
    <row r="88" spans="1:8" ht="12.75">
      <c r="A88" s="1" t="s">
        <v>32</v>
      </c>
      <c r="B88" s="14">
        <v>0.1</v>
      </c>
      <c r="C88" s="16" t="s">
        <v>6</v>
      </c>
      <c r="D88" s="8">
        <f>$C$78*B88</f>
        <v>4</v>
      </c>
      <c r="E88" s="3" t="s">
        <v>24</v>
      </c>
      <c r="F88" s="8">
        <f>D87/16</f>
        <v>0.5</v>
      </c>
      <c r="G88" s="1" t="s">
        <v>11</v>
      </c>
      <c r="H88" s="14"/>
    </row>
    <row r="89" spans="1:7" ht="12.75">
      <c r="A89" s="1" t="s">
        <v>62</v>
      </c>
      <c r="B89" s="19">
        <v>1</v>
      </c>
      <c r="C89" s="16" t="s">
        <v>63</v>
      </c>
      <c r="D89" s="2">
        <f>$C$78*B89</f>
        <v>40</v>
      </c>
      <c r="E89" s="3" t="s">
        <v>12</v>
      </c>
      <c r="F89" s="2">
        <f>D89</f>
        <v>40</v>
      </c>
      <c r="G89" s="1" t="s">
        <v>12</v>
      </c>
    </row>
    <row r="91" spans="1:9" ht="12.75">
      <c r="A91" s="4" t="s">
        <v>68</v>
      </c>
      <c r="B91" s="18" t="s">
        <v>31</v>
      </c>
      <c r="C91" s="22">
        <v>30</v>
      </c>
      <c r="D91" s="13"/>
      <c r="E91" s="5"/>
      <c r="F91" s="13"/>
      <c r="G91" s="4"/>
      <c r="H91" s="20"/>
      <c r="I91" s="6"/>
    </row>
    <row r="92" spans="1:7" ht="12.75">
      <c r="A92" s="1" t="s">
        <v>13</v>
      </c>
      <c r="B92" s="19">
        <v>1</v>
      </c>
      <c r="C92" s="16" t="s">
        <v>5</v>
      </c>
      <c r="D92" s="2">
        <f aca="true" t="shared" si="8" ref="D92:D101">$C$91*B92</f>
        <v>30</v>
      </c>
      <c r="E92" s="3" t="s">
        <v>10</v>
      </c>
      <c r="F92" s="2">
        <f>D92</f>
        <v>30</v>
      </c>
      <c r="G92" s="1" t="s">
        <v>10</v>
      </c>
    </row>
    <row r="93" spans="1:7" ht="12.75">
      <c r="A93" s="1" t="s">
        <v>21</v>
      </c>
      <c r="B93" s="19">
        <v>0.5</v>
      </c>
      <c r="C93" s="16" t="s">
        <v>6</v>
      </c>
      <c r="D93" s="2">
        <f t="shared" si="8"/>
        <v>15</v>
      </c>
      <c r="E93" s="3" t="s">
        <v>24</v>
      </c>
      <c r="F93" s="2">
        <f>D93/16</f>
        <v>0.9375</v>
      </c>
      <c r="G93" s="1" t="s">
        <v>11</v>
      </c>
    </row>
    <row r="94" spans="1:7" ht="12.75">
      <c r="A94" s="1" t="s">
        <v>62</v>
      </c>
      <c r="B94" s="19">
        <v>1</v>
      </c>
      <c r="C94" s="16" t="s">
        <v>63</v>
      </c>
      <c r="D94" s="2">
        <f t="shared" si="8"/>
        <v>30</v>
      </c>
      <c r="E94" s="3" t="s">
        <v>12</v>
      </c>
      <c r="F94" s="2">
        <f>D94</f>
        <v>30</v>
      </c>
      <c r="G94" s="1" t="s">
        <v>12</v>
      </c>
    </row>
    <row r="95" spans="1:9" ht="12.75">
      <c r="A95" s="1" t="s">
        <v>70</v>
      </c>
      <c r="B95" s="19">
        <v>2</v>
      </c>
      <c r="C95" s="16" t="s">
        <v>4</v>
      </c>
      <c r="D95" s="2">
        <f t="shared" si="8"/>
        <v>60</v>
      </c>
      <c r="E95" s="3" t="s">
        <v>25</v>
      </c>
      <c r="F95" s="8">
        <f>D95/3</f>
        <v>20</v>
      </c>
      <c r="G95" s="1" t="s">
        <v>24</v>
      </c>
      <c r="H95" s="8">
        <f>F95/16</f>
        <v>1.25</v>
      </c>
      <c r="I95" t="s">
        <v>77</v>
      </c>
    </row>
    <row r="96" spans="1:7" ht="12.75">
      <c r="A96" s="1" t="s">
        <v>74</v>
      </c>
      <c r="B96" s="19">
        <v>0.25</v>
      </c>
      <c r="C96" s="16" t="s">
        <v>4</v>
      </c>
      <c r="D96" s="2">
        <f>$C$91*B96</f>
        <v>7.5</v>
      </c>
      <c r="E96" s="3" t="s">
        <v>25</v>
      </c>
      <c r="F96" s="8">
        <f>D96/3</f>
        <v>2.5</v>
      </c>
      <c r="G96" s="1" t="s">
        <v>24</v>
      </c>
    </row>
    <row r="97" spans="1:7" ht="12.75">
      <c r="A97" s="1" t="s">
        <v>71</v>
      </c>
      <c r="B97" s="19">
        <v>0.25</v>
      </c>
      <c r="C97" s="16" t="s">
        <v>4</v>
      </c>
      <c r="D97" s="2">
        <f>$C$91*B97</f>
        <v>7.5</v>
      </c>
      <c r="E97" s="3" t="s">
        <v>25</v>
      </c>
      <c r="F97" s="8">
        <f>D97/3</f>
        <v>2.5</v>
      </c>
      <c r="G97" s="1" t="s">
        <v>24</v>
      </c>
    </row>
    <row r="98" spans="1:9" ht="12.75">
      <c r="A98" s="1" t="s">
        <v>69</v>
      </c>
      <c r="B98" s="19">
        <v>2</v>
      </c>
      <c r="C98" s="16" t="s">
        <v>4</v>
      </c>
      <c r="D98" s="2">
        <f>$C$91*B98</f>
        <v>60</v>
      </c>
      <c r="E98" s="3" t="s">
        <v>25</v>
      </c>
      <c r="F98" s="8">
        <f>D98/3</f>
        <v>20</v>
      </c>
      <c r="G98" s="1" t="s">
        <v>24</v>
      </c>
      <c r="H98" s="8">
        <f>F98/16</f>
        <v>1.25</v>
      </c>
      <c r="I98" t="s">
        <v>77</v>
      </c>
    </row>
    <row r="99" spans="1:7" ht="12.75">
      <c r="A99" s="1" t="s">
        <v>75</v>
      </c>
      <c r="B99" s="19">
        <v>0.02</v>
      </c>
      <c r="C99" s="16" t="s">
        <v>4</v>
      </c>
      <c r="D99" s="2">
        <f t="shared" si="8"/>
        <v>0.6</v>
      </c>
      <c r="E99" s="3" t="s">
        <v>25</v>
      </c>
      <c r="F99" s="8">
        <f>D99/3</f>
        <v>0.19999999999999998</v>
      </c>
      <c r="G99" s="1" t="s">
        <v>24</v>
      </c>
    </row>
    <row r="100" spans="1:8" ht="12.75">
      <c r="A100" s="1" t="s">
        <v>58</v>
      </c>
      <c r="B100" s="14">
        <v>3.2</v>
      </c>
      <c r="C100" s="16" t="s">
        <v>6</v>
      </c>
      <c r="D100" s="8">
        <f t="shared" si="8"/>
        <v>96</v>
      </c>
      <c r="E100" s="3" t="s">
        <v>24</v>
      </c>
      <c r="F100" s="8">
        <f>D100/16</f>
        <v>6</v>
      </c>
      <c r="G100" s="1" t="s">
        <v>11</v>
      </c>
      <c r="H100" s="14"/>
    </row>
    <row r="101" spans="1:8" ht="12.75">
      <c r="A101" s="1" t="s">
        <v>72</v>
      </c>
      <c r="B101" s="14">
        <v>2</v>
      </c>
      <c r="C101" s="16" t="s">
        <v>6</v>
      </c>
      <c r="D101" s="8">
        <f t="shared" si="8"/>
        <v>60</v>
      </c>
      <c r="E101" s="3" t="s">
        <v>24</v>
      </c>
      <c r="F101" s="8">
        <f>D101/16</f>
        <v>3.75</v>
      </c>
      <c r="G101" s="1" t="s">
        <v>11</v>
      </c>
      <c r="H101" s="14"/>
    </row>
    <row r="102" spans="1:7" ht="12.75">
      <c r="A102" s="1" t="s">
        <v>73</v>
      </c>
      <c r="B102" s="14">
        <v>3.2</v>
      </c>
      <c r="C102" s="16" t="s">
        <v>6</v>
      </c>
      <c r="D102" s="8">
        <f>$C$91*B102</f>
        <v>96</v>
      </c>
      <c r="E102" s="3" t="s">
        <v>24</v>
      </c>
      <c r="F102" s="8">
        <f>D102/16</f>
        <v>6</v>
      </c>
      <c r="G102" s="1" t="s">
        <v>11</v>
      </c>
    </row>
    <row r="103" spans="2:6" ht="12.75">
      <c r="B103" s="14"/>
      <c r="D103" s="8"/>
      <c r="F103" s="8"/>
    </row>
    <row r="104" spans="1:9" ht="12.75">
      <c r="A104" s="4" t="s">
        <v>79</v>
      </c>
      <c r="B104" s="18" t="s">
        <v>31</v>
      </c>
      <c r="C104" s="22">
        <v>10</v>
      </c>
      <c r="D104" s="13"/>
      <c r="E104" s="5"/>
      <c r="F104" s="13"/>
      <c r="G104" s="4"/>
      <c r="H104" s="20"/>
      <c r="I104" s="6"/>
    </row>
    <row r="105" spans="1:7" ht="12.75">
      <c r="A105" s="1" t="s">
        <v>13</v>
      </c>
      <c r="B105" s="19">
        <v>1</v>
      </c>
      <c r="C105" s="16" t="s">
        <v>5</v>
      </c>
      <c r="D105" s="2">
        <f>$C$104*B105</f>
        <v>10</v>
      </c>
      <c r="E105" s="3" t="s">
        <v>10</v>
      </c>
      <c r="F105" s="2">
        <f>D105</f>
        <v>10</v>
      </c>
      <c r="G105" s="1" t="s">
        <v>10</v>
      </c>
    </row>
    <row r="106" spans="1:7" ht="12.75">
      <c r="A106" s="1" t="s">
        <v>84</v>
      </c>
      <c r="B106" s="19">
        <v>0.4</v>
      </c>
      <c r="C106" s="16" t="s">
        <v>6</v>
      </c>
      <c r="D106" s="2">
        <f aca="true" t="shared" si="9" ref="D106:D112">$C$104*B106</f>
        <v>4</v>
      </c>
      <c r="E106" s="3" t="s">
        <v>24</v>
      </c>
      <c r="F106" s="2">
        <f>D106/16</f>
        <v>0.25</v>
      </c>
      <c r="G106" s="1" t="s">
        <v>11</v>
      </c>
    </row>
    <row r="107" spans="1:9" ht="12.75">
      <c r="A107" s="1" t="s">
        <v>80</v>
      </c>
      <c r="B107" s="26">
        <v>2</v>
      </c>
      <c r="C107" s="16" t="s">
        <v>4</v>
      </c>
      <c r="D107" s="2">
        <f t="shared" si="9"/>
        <v>20</v>
      </c>
      <c r="E107" s="3" t="s">
        <v>25</v>
      </c>
      <c r="F107" s="2">
        <f>D107/3</f>
        <v>6.666666666666667</v>
      </c>
      <c r="G107" s="1" t="s">
        <v>24</v>
      </c>
      <c r="H107" s="8">
        <f>F107/16</f>
        <v>0.4166666666666667</v>
      </c>
      <c r="I107" t="s">
        <v>77</v>
      </c>
    </row>
    <row r="108" spans="1:9" ht="12.75">
      <c r="A108" s="1" t="s">
        <v>57</v>
      </c>
      <c r="B108" s="26">
        <v>0.75</v>
      </c>
      <c r="C108" s="16" t="s">
        <v>4</v>
      </c>
      <c r="D108" s="2">
        <f t="shared" si="9"/>
        <v>7.5</v>
      </c>
      <c r="E108" s="3" t="s">
        <v>25</v>
      </c>
      <c r="F108" s="2">
        <f>D108/3</f>
        <v>2.5</v>
      </c>
      <c r="G108" s="1" t="s">
        <v>24</v>
      </c>
      <c r="H108" s="8">
        <f>F108/16</f>
        <v>0.15625</v>
      </c>
      <c r="I108" t="s">
        <v>77</v>
      </c>
    </row>
    <row r="109" spans="1:9" ht="12.75">
      <c r="A109" s="1" t="s">
        <v>81</v>
      </c>
      <c r="B109" s="26">
        <v>1.5</v>
      </c>
      <c r="C109" s="16" t="s">
        <v>4</v>
      </c>
      <c r="D109" s="2">
        <f t="shared" si="9"/>
        <v>15</v>
      </c>
      <c r="E109" s="3" t="s">
        <v>25</v>
      </c>
      <c r="F109" s="2">
        <f>D109/3</f>
        <v>5</v>
      </c>
      <c r="G109" s="1" t="s">
        <v>24</v>
      </c>
      <c r="H109" s="8">
        <f>F109/16</f>
        <v>0.3125</v>
      </c>
      <c r="I109" t="s">
        <v>77</v>
      </c>
    </row>
    <row r="110" spans="1:9" ht="12.75">
      <c r="A110" s="1" t="s">
        <v>82</v>
      </c>
      <c r="B110" s="26">
        <v>0.6</v>
      </c>
      <c r="C110" s="16" t="s">
        <v>4</v>
      </c>
      <c r="D110" s="2">
        <f t="shared" si="9"/>
        <v>6</v>
      </c>
      <c r="E110" s="3" t="s">
        <v>25</v>
      </c>
      <c r="F110" s="2">
        <f>D110/3</f>
        <v>2</v>
      </c>
      <c r="G110" s="1" t="s">
        <v>24</v>
      </c>
      <c r="H110" s="8">
        <f>F110/16</f>
        <v>0.125</v>
      </c>
      <c r="I110" t="s">
        <v>77</v>
      </c>
    </row>
    <row r="111" spans="1:8" s="35" customFormat="1" ht="12.75">
      <c r="A111" s="29" t="s">
        <v>83</v>
      </c>
      <c r="B111" s="30">
        <v>0.5</v>
      </c>
      <c r="C111" s="31" t="s">
        <v>6</v>
      </c>
      <c r="D111" s="32">
        <f t="shared" si="9"/>
        <v>5</v>
      </c>
      <c r="E111" s="33" t="s">
        <v>24</v>
      </c>
      <c r="F111" s="34">
        <f>D111/16</f>
        <v>0.3125</v>
      </c>
      <c r="G111" s="29" t="s">
        <v>11</v>
      </c>
      <c r="H111" s="30"/>
    </row>
    <row r="112" spans="1:7" ht="12.75">
      <c r="A112" s="1" t="s">
        <v>62</v>
      </c>
      <c r="B112" s="19">
        <v>1</v>
      </c>
      <c r="C112" s="16" t="s">
        <v>63</v>
      </c>
      <c r="D112" s="2">
        <f t="shared" si="9"/>
        <v>10</v>
      </c>
      <c r="E112" s="3" t="s">
        <v>12</v>
      </c>
      <c r="F112" s="2">
        <f>D112</f>
        <v>10</v>
      </c>
      <c r="G112" s="1" t="s">
        <v>12</v>
      </c>
    </row>
    <row r="113" spans="1:7" ht="12.75">
      <c r="A113" s="36" t="s">
        <v>85</v>
      </c>
      <c r="B113" s="37"/>
      <c r="C113" s="37"/>
      <c r="D113" s="37"/>
      <c r="E113" s="37"/>
      <c r="F113" s="37"/>
      <c r="G113" s="37"/>
    </row>
  </sheetData>
  <sheetProtection/>
  <mergeCells count="8">
    <mergeCell ref="A113:G113"/>
    <mergeCell ref="A29:H29"/>
    <mergeCell ref="A1:I1"/>
    <mergeCell ref="A3:I3"/>
    <mergeCell ref="A2:I2"/>
    <mergeCell ref="A5:I5"/>
    <mergeCell ref="A7:I7"/>
    <mergeCell ref="A6:I6"/>
  </mergeCells>
  <printOptions/>
  <pageMargins left="0.75" right="0.75" top="1" bottom="1" header="0.5" footer="0.5"/>
  <pageSetup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Bennett Bellamy</dc:creator>
  <cp:keywords/>
  <dc:description/>
  <cp:lastModifiedBy>Oliver Korshin KORSHIN</cp:lastModifiedBy>
  <cp:lastPrinted>2001-09-06T01:01:54Z</cp:lastPrinted>
  <dcterms:created xsi:type="dcterms:W3CDTF">2000-10-13T23:42:12Z</dcterms:created>
  <dcterms:modified xsi:type="dcterms:W3CDTF">2011-12-22T17:38:44Z</dcterms:modified>
  <cp:category/>
  <cp:version/>
  <cp:contentType/>
  <cp:contentStatus/>
</cp:coreProperties>
</file>